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600" windowHeight="1176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H25" i="1"/>
  <c r="I25"/>
  <c r="J25" s="1"/>
  <c r="H23" l="1"/>
  <c r="I23"/>
  <c r="J23" s="1"/>
  <c r="H22"/>
  <c r="I22"/>
  <c r="J22" s="1"/>
  <c r="H17" l="1"/>
  <c r="I17"/>
  <c r="J17" s="1"/>
  <c r="I12"/>
  <c r="J12" s="1"/>
  <c r="I13"/>
  <c r="J13" s="1"/>
  <c r="I14"/>
  <c r="J14" s="1"/>
  <c r="I15"/>
  <c r="J15" s="1"/>
  <c r="I16"/>
  <c r="J16" s="1"/>
  <c r="I18"/>
  <c r="J18" s="1"/>
  <c r="I19"/>
  <c r="J19" s="1"/>
  <c r="I20"/>
  <c r="J20" s="1"/>
  <c r="I21"/>
  <c r="J21" s="1"/>
  <c r="I24"/>
  <c r="J24" s="1"/>
  <c r="I26"/>
  <c r="H12"/>
  <c r="H13"/>
  <c r="H14"/>
  <c r="H15"/>
  <c r="H16"/>
  <c r="H18"/>
  <c r="H19"/>
  <c r="H20"/>
  <c r="H21"/>
  <c r="H24"/>
  <c r="H26"/>
  <c r="I34" l="1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42"/>
  <c r="J42" s="1"/>
  <c r="I43"/>
  <c r="J43" s="1"/>
  <c r="H34"/>
  <c r="H35"/>
  <c r="H36"/>
  <c r="H37"/>
  <c r="H38"/>
  <c r="H39"/>
  <c r="H40"/>
  <c r="H41"/>
  <c r="H42"/>
  <c r="H44"/>
  <c r="H33" l="1"/>
  <c r="I33"/>
  <c r="J33" s="1"/>
  <c r="I52" l="1"/>
  <c r="J52" s="1"/>
  <c r="I53"/>
  <c r="J53" s="1"/>
  <c r="I54"/>
  <c r="J54" s="1"/>
  <c r="H52"/>
  <c r="H53"/>
  <c r="H54"/>
  <c r="I44" l="1"/>
  <c r="J44" s="1"/>
  <c r="I51" l="1"/>
  <c r="J51" s="1"/>
  <c r="H51"/>
  <c r="J26" l="1"/>
  <c r="I11"/>
  <c r="H55"/>
  <c r="J55" l="1"/>
  <c r="H45"/>
  <c r="J45" l="1"/>
  <c r="J11"/>
  <c r="H11"/>
  <c r="H27" l="1"/>
  <c r="J27"/>
  <c r="H57" s="1"/>
</calcChain>
</file>

<file path=xl/sharedStrings.xml><?xml version="1.0" encoding="utf-8"?>
<sst xmlns="http://schemas.openxmlformats.org/spreadsheetml/2006/main" count="195" uniqueCount="84">
  <si>
    <t>"PLANILHA ORÇAMENTÁRIA"</t>
  </si>
  <si>
    <t>CLIENTE</t>
  </si>
  <si>
    <t>PROJETO</t>
  </si>
  <si>
    <t xml:space="preserve">ENDEREÇO </t>
  </si>
  <si>
    <t>DATA</t>
  </si>
  <si>
    <t>RELAÇÃO DE MATERIAIS</t>
  </si>
  <si>
    <t>Item</t>
  </si>
  <si>
    <t>Código</t>
  </si>
  <si>
    <t>Descrição</t>
  </si>
  <si>
    <t>Unid.</t>
  </si>
  <si>
    <t>BDI
REF.</t>
  </si>
  <si>
    <t>Quantidade Prevista</t>
  </si>
  <si>
    <t>Preço (R$)</t>
  </si>
  <si>
    <t>Unitário</t>
  </si>
  <si>
    <t>Total</t>
  </si>
  <si>
    <t>Sem BDI</t>
  </si>
  <si>
    <t>Com BDI 29,60%</t>
  </si>
  <si>
    <t>1.1</t>
  </si>
  <si>
    <t>BDI 1</t>
  </si>
  <si>
    <t>1.2</t>
  </si>
  <si>
    <t>1.3</t>
  </si>
  <si>
    <t>1.4</t>
  </si>
  <si>
    <t>PC</t>
  </si>
  <si>
    <t>1.5</t>
  </si>
  <si>
    <t>1.6</t>
  </si>
  <si>
    <t>PÇ</t>
  </si>
  <si>
    <t>1.7</t>
  </si>
  <si>
    <t>1.8</t>
  </si>
  <si>
    <t>1.9</t>
  </si>
  <si>
    <t>1.10</t>
  </si>
  <si>
    <t>1.11</t>
  </si>
  <si>
    <t>1.12</t>
  </si>
  <si>
    <t>TOTAL</t>
  </si>
  <si>
    <t>MT</t>
  </si>
  <si>
    <t>RELAÇÃO DE MÃO DE OBRA</t>
  </si>
  <si>
    <t>MOCAPI</t>
  </si>
  <si>
    <t>___________________________________</t>
  </si>
  <si>
    <t>TOTAL GERAL</t>
  </si>
  <si>
    <t>SE</t>
  </si>
  <si>
    <t>KG</t>
  </si>
  <si>
    <t>RELE FOTOELETRICO ELETRONICO 105-305V</t>
  </si>
  <si>
    <t>RELAÇÃO DE MATERIAIS ILUMINAÇÃO PÚBLICA</t>
  </si>
  <si>
    <t>MOPAM</t>
  </si>
  <si>
    <t>MAO DE OBRA PROJETO RDA MODIFICAÇAO</t>
  </si>
  <si>
    <t>MOPAEX</t>
  </si>
  <si>
    <t>MAO DE OBRA PROJETO RDA EXTENSAO DE REDE</t>
  </si>
  <si>
    <t xml:space="preserve">MAO DE OBRA CONSTRUÇÃO RDA DE POSTE A INSTALAR </t>
  </si>
  <si>
    <t>M</t>
  </si>
  <si>
    <t>1.13</t>
  </si>
  <si>
    <t>1.14</t>
  </si>
  <si>
    <t>1.15</t>
  </si>
  <si>
    <t>1.16</t>
  </si>
  <si>
    <t>MOCAPA</t>
  </si>
  <si>
    <t xml:space="preserve">MAO DE OBRA CONST. RDA DE POSTE A APROVEITAR </t>
  </si>
  <si>
    <t>ALÇA P/ ESTRIBO ABERTA</t>
  </si>
  <si>
    <t xml:space="preserve">ARRUELA QUADRADA 3X18X3MM </t>
  </si>
  <si>
    <t xml:space="preserve">ALÇA PREFORMADA NEUTRO CA/CAL 70 MM2 </t>
  </si>
  <si>
    <t xml:space="preserve">OLHAL P/ PARAFUSO 70 KN </t>
  </si>
  <si>
    <t xml:space="preserve">PARAFUSO CAB. QUAD. M16 X 300MM </t>
  </si>
  <si>
    <t xml:space="preserve">SAPATILHA </t>
  </si>
  <si>
    <t xml:space="preserve">CABO CU 1X1,5 MM2 1 KV XLPE </t>
  </si>
  <si>
    <t xml:space="preserve">CABO AÇO SM 1/4 P 6,4 MM 7 F </t>
  </si>
  <si>
    <t xml:space="preserve">CABO DE AÇO SM 1/4P 6,4 MM 7 F </t>
  </si>
  <si>
    <t xml:space="preserve"> CONETOR P/ ATERRAMENTO FERRAGENS IP </t>
  </si>
  <si>
    <t xml:space="preserve">CONETOR CUNHA CU ITEM 1 </t>
  </si>
  <si>
    <t xml:space="preserve">CONETOR PERF. 35-120 MM2/1,5 MM2 </t>
  </si>
  <si>
    <t xml:space="preserve">IDENTIFICADOR DE FASE A </t>
  </si>
  <si>
    <t xml:space="preserve">IDENTIFICADOR DE FASE B </t>
  </si>
  <si>
    <t>BRAÇO P/ IP TIPO MEDIO</t>
  </si>
  <si>
    <t>PREFEITURA DE ABADIA DOS DOURADOS</t>
  </si>
  <si>
    <t>PREFEITURA MUNICIPAL DE ABADIA DOS DOURADOS-MG</t>
  </si>
  <si>
    <t xml:space="preserve">BRAÇADEIRA PLASTICA CABO MULTIPLEXADO </t>
  </si>
  <si>
    <t>CINTA DE AÇO D 220 MM</t>
  </si>
  <si>
    <t>MODIFICAÇÃO DE RDU C/ INSTALAÇÃO DE POSTES E LUMINÁRIAS</t>
  </si>
  <si>
    <t>POSTE CONCRETO CIRCULAR 11 M 300 DAN</t>
  </si>
  <si>
    <t xml:space="preserve">PARAFUSO CAB. ABAULADA M16 X 45MM </t>
  </si>
  <si>
    <t xml:space="preserve">PARAFUSO CAB. ABAULADA M16 X 70MM </t>
  </si>
  <si>
    <t>RUA JOSÉ DA CUNHA</t>
  </si>
  <si>
    <t>CABO TRIPLEX CA 2X1X70+70 1 KV</t>
  </si>
  <si>
    <t>CONETOR CUNHA CU ITEM 6</t>
  </si>
  <si>
    <t>CONECTOR TERMINAL COMP. 1 F 6,4/21 MM2</t>
  </si>
  <si>
    <t>HASTE ATERRAMENTO 2,40 M</t>
  </si>
  <si>
    <t xml:space="preserve"> LUMINARIA LED 100 W 5000 K 145 L/W </t>
  </si>
  <si>
    <t>Abadia dos Dourados, 11 de Setembro de 2024.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</si>
</sst>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164" formatCode="&quot;R$&quot;\ #,##0.00"/>
    <numFmt numFmtId="165" formatCode="&quot;R$&quot;\ #,##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2" tint="-0.89999084444715716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0" borderId="0"/>
  </cellStyleXfs>
  <cellXfs count="51">
    <xf numFmtId="0" fontId="0" fillId="0" borderId="0" xfId="0"/>
    <xf numFmtId="0" fontId="1" fillId="4" borderId="2" xfId="3" applyBorder="1" applyAlignment="1">
      <alignment horizontal="center" vertical="center" wrapText="1"/>
    </xf>
    <xf numFmtId="0" fontId="5" fillId="0" borderId="0" xfId="4" applyFont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10" fontId="6" fillId="0" borderId="0" xfId="2" applyNumberFormat="1" applyFont="1" applyFill="1" applyBorder="1" applyAlignment="1">
      <alignment vertical="center"/>
    </xf>
    <xf numFmtId="14" fontId="6" fillId="0" borderId="0" xfId="2" applyNumberFormat="1" applyFont="1" applyFill="1" applyBorder="1" applyAlignment="1">
      <alignment vertical="center"/>
    </xf>
    <xf numFmtId="0" fontId="2" fillId="0" borderId="0" xfId="0" applyFont="1"/>
    <xf numFmtId="164" fontId="0" fillId="0" borderId="0" xfId="0" applyNumberFormat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7" fillId="0" borderId="0" xfId="0" applyFont="1"/>
    <xf numFmtId="0" fontId="8" fillId="2" borderId="2" xfId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165" fontId="0" fillId="0" borderId="2" xfId="0" applyNumberFormat="1" applyBorder="1"/>
    <xf numFmtId="164" fontId="1" fillId="4" borderId="2" xfId="3" applyNumberFormat="1" applyBorder="1" applyAlignment="1">
      <alignment horizontal="center" vertical="center" wrapText="1"/>
    </xf>
    <xf numFmtId="165" fontId="1" fillId="4" borderId="2" xfId="3" applyNumberForma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/>
    </xf>
    <xf numFmtId="165" fontId="0" fillId="0" borderId="0" xfId="0" applyNumberFormat="1"/>
    <xf numFmtId="0" fontId="10" fillId="0" borderId="0" xfId="0" applyFont="1"/>
    <xf numFmtId="8" fontId="0" fillId="0" borderId="0" xfId="0" applyNumberForma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8" fontId="0" fillId="0" borderId="2" xfId="0" applyNumberFormat="1" applyBorder="1"/>
    <xf numFmtId="0" fontId="1" fillId="4" borderId="2" xfId="3" applyBorder="1" applyAlignment="1">
      <alignment horizontal="center" vertical="center" wrapText="1"/>
    </xf>
    <xf numFmtId="0" fontId="1" fillId="4" borderId="2" xfId="3" applyBorder="1"/>
    <xf numFmtId="0" fontId="9" fillId="4" borderId="2" xfId="3" applyFont="1" applyBorder="1" applyAlignment="1">
      <alignment horizontal="center" vertical="center"/>
    </xf>
    <xf numFmtId="0" fontId="9" fillId="4" borderId="2" xfId="3" applyFont="1" applyBorder="1" applyAlignment="1">
      <alignment horizontal="center"/>
    </xf>
    <xf numFmtId="0" fontId="1" fillId="4" borderId="2" xfId="3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/>
    </xf>
    <xf numFmtId="0" fontId="6" fillId="3" borderId="2" xfId="2" applyFont="1" applyBorder="1" applyAlignment="1">
      <alignment horizontal="center" vertical="center" wrapText="1"/>
    </xf>
    <xf numFmtId="10" fontId="6" fillId="3" borderId="2" xfId="2" applyNumberFormat="1" applyFont="1" applyBorder="1" applyAlignment="1">
      <alignment horizontal="center" vertical="center"/>
    </xf>
    <xf numFmtId="14" fontId="6" fillId="3" borderId="2" xfId="2" applyNumberFormat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7" fillId="4" borderId="4" xfId="3" applyFont="1" applyBorder="1" applyAlignment="1">
      <alignment horizontal="center" vertical="center"/>
    </xf>
    <xf numFmtId="0" fontId="7" fillId="4" borderId="4" xfId="3" applyFont="1" applyBorder="1"/>
    <xf numFmtId="164" fontId="11" fillId="0" borderId="4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7" fillId="4" borderId="2" xfId="3" applyFont="1" applyBorder="1" applyAlignment="1">
      <alignment horizontal="center" vertical="center"/>
    </xf>
    <xf numFmtId="0" fontId="7" fillId="4" borderId="2" xfId="3" applyFont="1" applyBorder="1"/>
  </cellXfs>
  <cellStyles count="5">
    <cellStyle name="20% - Ênfase4" xfId="3" builtinId="42"/>
    <cellStyle name="40% - Ênfase3" xfId="2" builtinId="39"/>
    <cellStyle name="Célula de Verificação" xfId="1" builtinId="23"/>
    <cellStyle name="Normal" xfId="0" builtinId="0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193189</xdr:colOff>
      <xdr:row>5</xdr:row>
      <xdr:rowOff>190500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183789" cy="1323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tabSelected="1" workbookViewId="0">
      <selection activeCell="D6" sqref="D6:J6"/>
    </sheetView>
  </sheetViews>
  <sheetFormatPr defaultRowHeight="15"/>
  <cols>
    <col min="1" max="1" width="5.42578125" customWidth="1"/>
    <col min="2" max="2" width="9.42578125" style="15" bestFit="1" customWidth="1"/>
    <col min="3" max="3" width="48.7109375" style="18" bestFit="1" customWidth="1"/>
    <col min="4" max="4" width="5.7109375" bestFit="1" customWidth="1"/>
    <col min="5" max="5" width="5.85546875" customWidth="1"/>
    <col min="6" max="6" width="8.28515625" customWidth="1"/>
    <col min="7" max="7" width="11.7109375" bestFit="1" customWidth="1"/>
    <col min="8" max="8" width="12.7109375" bestFit="1" customWidth="1"/>
    <col min="9" max="9" width="13.85546875" style="24" bestFit="1" customWidth="1"/>
    <col min="10" max="10" width="13.85546875" style="8" bestFit="1" customWidth="1"/>
    <col min="11" max="11" width="14.85546875" bestFit="1" customWidth="1"/>
    <col min="13" max="13" width="11.7109375" bestFit="1" customWidth="1"/>
    <col min="16" max="16" width="11.7109375" bestFit="1" customWidth="1"/>
  </cols>
  <sheetData>
    <row r="1" spans="1:16" ht="26.25">
      <c r="A1" s="36"/>
      <c r="B1" s="36"/>
      <c r="C1" s="36" t="s">
        <v>0</v>
      </c>
      <c r="D1" s="36"/>
      <c r="E1" s="36"/>
      <c r="F1" s="36"/>
      <c r="G1" s="36"/>
      <c r="H1" s="36"/>
      <c r="I1" s="36"/>
      <c r="J1" s="36"/>
      <c r="K1" s="2"/>
      <c r="L1" s="2"/>
      <c r="M1" s="2"/>
    </row>
    <row r="2" spans="1:16" ht="15.75" customHeight="1">
      <c r="A2" s="36"/>
      <c r="B2" s="36"/>
      <c r="C2" s="16" t="s">
        <v>1</v>
      </c>
      <c r="D2" s="37" t="s">
        <v>70</v>
      </c>
      <c r="E2" s="37"/>
      <c r="F2" s="37"/>
      <c r="G2" s="37"/>
      <c r="H2" s="37"/>
      <c r="I2" s="37"/>
      <c r="J2" s="37"/>
      <c r="K2" s="3"/>
      <c r="L2" s="3"/>
      <c r="M2" s="3"/>
    </row>
    <row r="3" spans="1:16" ht="15.75" customHeight="1">
      <c r="A3" s="36"/>
      <c r="B3" s="36"/>
      <c r="C3" s="16" t="s">
        <v>2</v>
      </c>
      <c r="D3" s="38" t="s">
        <v>73</v>
      </c>
      <c r="E3" s="38"/>
      <c r="F3" s="38"/>
      <c r="G3" s="38"/>
      <c r="H3" s="38"/>
      <c r="I3" s="38"/>
      <c r="J3" s="38"/>
      <c r="K3" s="4"/>
      <c r="L3" s="4"/>
      <c r="M3" s="4"/>
    </row>
    <row r="4" spans="1:16" ht="15.75" customHeight="1">
      <c r="A4" s="36"/>
      <c r="B4" s="36"/>
      <c r="C4" s="16" t="s">
        <v>3</v>
      </c>
      <c r="D4" s="39" t="s">
        <v>77</v>
      </c>
      <c r="E4" s="39"/>
      <c r="F4" s="39"/>
      <c r="G4" s="39"/>
      <c r="H4" s="39"/>
      <c r="I4" s="39"/>
      <c r="J4" s="39"/>
      <c r="K4" s="5"/>
      <c r="L4" s="5"/>
      <c r="M4" s="5"/>
    </row>
    <row r="5" spans="1:16" ht="15.75" customHeight="1">
      <c r="A5" s="36"/>
      <c r="B5" s="36"/>
      <c r="C5" s="16"/>
      <c r="D5" s="39"/>
      <c r="E5" s="39"/>
      <c r="F5" s="39"/>
      <c r="G5" s="39"/>
      <c r="H5" s="39"/>
      <c r="I5" s="39"/>
      <c r="J5" s="39"/>
      <c r="K5" s="5"/>
      <c r="L5" s="5"/>
      <c r="M5" s="5"/>
    </row>
    <row r="6" spans="1:16" ht="15.75" customHeight="1">
      <c r="A6" s="36"/>
      <c r="B6" s="36"/>
      <c r="C6" s="16" t="s">
        <v>4</v>
      </c>
      <c r="D6" s="40">
        <v>45546</v>
      </c>
      <c r="E6" s="40"/>
      <c r="F6" s="40"/>
      <c r="G6" s="40"/>
      <c r="H6" s="40"/>
      <c r="I6" s="40"/>
      <c r="J6" s="40"/>
      <c r="K6" s="6"/>
      <c r="L6" s="6"/>
      <c r="M6" s="6"/>
    </row>
    <row r="7" spans="1:16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7"/>
      <c r="L7" s="7"/>
      <c r="M7" s="7"/>
    </row>
    <row r="8" spans="1:16">
      <c r="A8" s="35" t="s">
        <v>6</v>
      </c>
      <c r="B8" s="42" t="s">
        <v>7</v>
      </c>
      <c r="C8" s="33" t="s">
        <v>8</v>
      </c>
      <c r="D8" s="35" t="s">
        <v>9</v>
      </c>
      <c r="E8" s="31" t="s">
        <v>10</v>
      </c>
      <c r="F8" s="31" t="s">
        <v>11</v>
      </c>
      <c r="G8" s="31" t="s">
        <v>12</v>
      </c>
      <c r="H8" s="32"/>
      <c r="I8" s="31" t="s">
        <v>12</v>
      </c>
      <c r="J8" s="32"/>
    </row>
    <row r="9" spans="1:16">
      <c r="A9" s="32"/>
      <c r="B9" s="43"/>
      <c r="C9" s="34"/>
      <c r="D9" s="32"/>
      <c r="E9" s="32"/>
      <c r="F9" s="32"/>
      <c r="G9" s="31" t="s">
        <v>15</v>
      </c>
      <c r="H9" s="32"/>
      <c r="I9" s="31" t="s">
        <v>16</v>
      </c>
      <c r="J9" s="32"/>
    </row>
    <row r="10" spans="1:16">
      <c r="A10" s="32"/>
      <c r="B10" s="43"/>
      <c r="C10" s="34"/>
      <c r="D10" s="32"/>
      <c r="E10" s="32"/>
      <c r="F10" s="32"/>
      <c r="G10" s="1" t="s">
        <v>13</v>
      </c>
      <c r="H10" s="1" t="s">
        <v>14</v>
      </c>
      <c r="I10" s="22" t="s">
        <v>13</v>
      </c>
      <c r="J10" s="21" t="s">
        <v>14</v>
      </c>
    </row>
    <row r="11" spans="1:16">
      <c r="A11" s="9" t="s">
        <v>17</v>
      </c>
      <c r="B11" s="19">
        <v>230102</v>
      </c>
      <c r="C11" s="17" t="s">
        <v>54</v>
      </c>
      <c r="D11" s="12" t="s">
        <v>22</v>
      </c>
      <c r="E11" s="9" t="s">
        <v>18</v>
      </c>
      <c r="F11" s="10">
        <v>1</v>
      </c>
      <c r="G11" s="30">
        <v>21.18</v>
      </c>
      <c r="H11" s="11">
        <f>G11*F11</f>
        <v>21.18</v>
      </c>
      <c r="I11" s="20">
        <f>G11*1.296</f>
        <v>27.449280000000002</v>
      </c>
      <c r="J11" s="11">
        <f>I11*F11</f>
        <v>27.449280000000002</v>
      </c>
      <c r="K11" s="8"/>
      <c r="M11" s="26"/>
      <c r="P11" s="26"/>
    </row>
    <row r="12" spans="1:16">
      <c r="A12" s="9" t="s">
        <v>19</v>
      </c>
      <c r="B12" s="19">
        <v>229005</v>
      </c>
      <c r="C12" s="17" t="s">
        <v>56</v>
      </c>
      <c r="D12" s="12" t="s">
        <v>25</v>
      </c>
      <c r="E12" s="9" t="s">
        <v>18</v>
      </c>
      <c r="F12" s="10">
        <v>2</v>
      </c>
      <c r="G12" s="30">
        <v>3.38</v>
      </c>
      <c r="H12" s="11">
        <f t="shared" ref="H12:H26" si="0">G12*F12</f>
        <v>6.76</v>
      </c>
      <c r="I12" s="20">
        <f t="shared" ref="I12:I26" si="1">G12*1.296</f>
        <v>4.3804800000000004</v>
      </c>
      <c r="J12" s="11">
        <f t="shared" ref="J12:J25" si="2">I12*F12</f>
        <v>8.7609600000000007</v>
      </c>
      <c r="K12" s="8"/>
      <c r="M12" s="26"/>
      <c r="P12" s="26"/>
    </row>
    <row r="13" spans="1:16">
      <c r="A13" s="9" t="s">
        <v>20</v>
      </c>
      <c r="B13" s="19">
        <v>75721</v>
      </c>
      <c r="C13" s="17" t="s">
        <v>55</v>
      </c>
      <c r="D13" s="12" t="s">
        <v>22</v>
      </c>
      <c r="E13" s="9" t="s">
        <v>18</v>
      </c>
      <c r="F13" s="10">
        <v>1</v>
      </c>
      <c r="G13" s="30">
        <v>1.84</v>
      </c>
      <c r="H13" s="11">
        <f t="shared" si="0"/>
        <v>1.84</v>
      </c>
      <c r="I13" s="20">
        <f t="shared" si="1"/>
        <v>2.3846400000000001</v>
      </c>
      <c r="J13" s="11">
        <f t="shared" si="2"/>
        <v>2.3846400000000001</v>
      </c>
      <c r="K13" s="8"/>
      <c r="M13" s="26"/>
      <c r="P13" s="26"/>
    </row>
    <row r="14" spans="1:16">
      <c r="A14" s="9" t="s">
        <v>21</v>
      </c>
      <c r="B14" s="19">
        <v>327692</v>
      </c>
      <c r="C14" s="17" t="s">
        <v>71</v>
      </c>
      <c r="D14" s="12" t="s">
        <v>22</v>
      </c>
      <c r="E14" s="9" t="s">
        <v>18</v>
      </c>
      <c r="F14" s="10">
        <v>6</v>
      </c>
      <c r="G14" s="30">
        <v>2.2799999999999998</v>
      </c>
      <c r="H14" s="11">
        <f t="shared" si="0"/>
        <v>13.68</v>
      </c>
      <c r="I14" s="20">
        <f t="shared" si="1"/>
        <v>2.9548799999999997</v>
      </c>
      <c r="J14" s="11">
        <f t="shared" si="2"/>
        <v>17.729279999999999</v>
      </c>
      <c r="K14" s="8"/>
      <c r="M14" s="26"/>
      <c r="P14" s="26"/>
    </row>
    <row r="15" spans="1:16">
      <c r="A15" s="9" t="s">
        <v>23</v>
      </c>
      <c r="B15" s="19">
        <v>2931</v>
      </c>
      <c r="C15" s="17" t="s">
        <v>62</v>
      </c>
      <c r="D15" s="12" t="s">
        <v>39</v>
      </c>
      <c r="E15" s="9" t="s">
        <v>18</v>
      </c>
      <c r="F15" s="10">
        <v>2</v>
      </c>
      <c r="G15" s="30">
        <v>39.799999999999997</v>
      </c>
      <c r="H15" s="11">
        <f t="shared" si="0"/>
        <v>79.599999999999994</v>
      </c>
      <c r="I15" s="20">
        <f t="shared" si="1"/>
        <v>51.580799999999996</v>
      </c>
      <c r="J15" s="11">
        <f t="shared" si="2"/>
        <v>103.16159999999999</v>
      </c>
      <c r="K15" s="8"/>
      <c r="M15" s="26"/>
      <c r="P15" s="26"/>
    </row>
    <row r="16" spans="1:16">
      <c r="A16" s="9" t="s">
        <v>24</v>
      </c>
      <c r="B16" s="19">
        <v>231589</v>
      </c>
      <c r="C16" s="17" t="s">
        <v>78</v>
      </c>
      <c r="D16" s="12" t="s">
        <v>47</v>
      </c>
      <c r="E16" s="9" t="s">
        <v>18</v>
      </c>
      <c r="F16" s="10">
        <v>39.9</v>
      </c>
      <c r="G16" s="30">
        <v>23.71</v>
      </c>
      <c r="H16" s="11">
        <f t="shared" si="0"/>
        <v>946.029</v>
      </c>
      <c r="I16" s="20">
        <f t="shared" si="1"/>
        <v>30.728160000000003</v>
      </c>
      <c r="J16" s="11">
        <f t="shared" si="2"/>
        <v>1226.053584</v>
      </c>
      <c r="K16" s="8"/>
      <c r="M16" s="26"/>
      <c r="P16" s="26"/>
    </row>
    <row r="17" spans="1:16">
      <c r="A17" s="9" t="s">
        <v>26</v>
      </c>
      <c r="B17" s="19">
        <v>236885</v>
      </c>
      <c r="C17" s="17" t="s">
        <v>72</v>
      </c>
      <c r="D17" s="12" t="s">
        <v>25</v>
      </c>
      <c r="E17" s="9" t="s">
        <v>18</v>
      </c>
      <c r="F17" s="10">
        <v>1</v>
      </c>
      <c r="G17" s="30">
        <v>44.84</v>
      </c>
      <c r="H17" s="11">
        <f t="shared" si="0"/>
        <v>44.84</v>
      </c>
      <c r="I17" s="20">
        <f t="shared" si="1"/>
        <v>58.112640000000006</v>
      </c>
      <c r="J17" s="11">
        <f t="shared" si="2"/>
        <v>58.112640000000006</v>
      </c>
      <c r="K17" s="8"/>
      <c r="M17" s="26"/>
      <c r="P17" s="26"/>
    </row>
    <row r="18" spans="1:16">
      <c r="A18" s="9" t="s">
        <v>27</v>
      </c>
      <c r="B18" s="19">
        <v>231696</v>
      </c>
      <c r="C18" s="17" t="s">
        <v>79</v>
      </c>
      <c r="D18" s="12" t="s">
        <v>25</v>
      </c>
      <c r="E18" s="9" t="s">
        <v>18</v>
      </c>
      <c r="F18" s="10">
        <v>5</v>
      </c>
      <c r="G18" s="30">
        <v>12.04</v>
      </c>
      <c r="H18" s="11">
        <f t="shared" si="0"/>
        <v>60.199999999999996</v>
      </c>
      <c r="I18" s="20">
        <f t="shared" si="1"/>
        <v>15.60384</v>
      </c>
      <c r="J18" s="11">
        <f t="shared" si="2"/>
        <v>78.019199999999998</v>
      </c>
      <c r="K18" s="8"/>
      <c r="M18" s="26"/>
      <c r="P18" s="26"/>
    </row>
    <row r="19" spans="1:16">
      <c r="A19" s="9" t="s">
        <v>28</v>
      </c>
      <c r="B19" s="19">
        <v>227389</v>
      </c>
      <c r="C19" s="17" t="s">
        <v>80</v>
      </c>
      <c r="D19" s="12" t="s">
        <v>22</v>
      </c>
      <c r="E19" s="9" t="s">
        <v>18</v>
      </c>
      <c r="F19" s="10">
        <v>1</v>
      </c>
      <c r="G19" s="30">
        <v>5.9</v>
      </c>
      <c r="H19" s="11">
        <f t="shared" si="0"/>
        <v>5.9</v>
      </c>
      <c r="I19" s="20">
        <f t="shared" si="1"/>
        <v>7.6464000000000008</v>
      </c>
      <c r="J19" s="11">
        <f t="shared" si="2"/>
        <v>7.6464000000000008</v>
      </c>
      <c r="K19" s="8"/>
      <c r="M19" s="26"/>
      <c r="P19" s="26"/>
    </row>
    <row r="20" spans="1:16">
      <c r="A20" s="9" t="s">
        <v>29</v>
      </c>
      <c r="B20" s="19">
        <v>222539</v>
      </c>
      <c r="C20" s="17" t="s">
        <v>81</v>
      </c>
      <c r="D20" s="12" t="s">
        <v>25</v>
      </c>
      <c r="E20" s="9" t="s">
        <v>18</v>
      </c>
      <c r="F20" s="10">
        <v>1</v>
      </c>
      <c r="G20" s="30">
        <v>87.58</v>
      </c>
      <c r="H20" s="11">
        <f t="shared" si="0"/>
        <v>87.58</v>
      </c>
      <c r="I20" s="20">
        <f t="shared" si="1"/>
        <v>113.50368</v>
      </c>
      <c r="J20" s="11">
        <f t="shared" si="2"/>
        <v>113.50368</v>
      </c>
      <c r="K20" s="8"/>
      <c r="M20" s="26"/>
      <c r="P20" s="26"/>
    </row>
    <row r="21" spans="1:16">
      <c r="A21" s="9" t="s">
        <v>30</v>
      </c>
      <c r="B21" s="19">
        <v>237289</v>
      </c>
      <c r="C21" s="17" t="s">
        <v>57</v>
      </c>
      <c r="D21" s="12" t="s">
        <v>25</v>
      </c>
      <c r="E21" s="9" t="s">
        <v>18</v>
      </c>
      <c r="F21" s="10">
        <v>4</v>
      </c>
      <c r="G21" s="30">
        <v>36.659999999999997</v>
      </c>
      <c r="H21" s="11">
        <f t="shared" si="0"/>
        <v>146.63999999999999</v>
      </c>
      <c r="I21" s="20">
        <f t="shared" si="1"/>
        <v>47.511359999999996</v>
      </c>
      <c r="J21" s="11">
        <f t="shared" si="2"/>
        <v>190.04543999999999</v>
      </c>
      <c r="K21" s="8"/>
      <c r="M21" s="26"/>
      <c r="P21" s="26"/>
    </row>
    <row r="22" spans="1:16">
      <c r="A22" s="9" t="s">
        <v>31</v>
      </c>
      <c r="B22" s="19">
        <v>66878</v>
      </c>
      <c r="C22" s="17" t="s">
        <v>75</v>
      </c>
      <c r="D22" s="12" t="s">
        <v>25</v>
      </c>
      <c r="E22" s="9" t="s">
        <v>18</v>
      </c>
      <c r="F22" s="10">
        <v>1</v>
      </c>
      <c r="G22" s="30">
        <v>6.2</v>
      </c>
      <c r="H22" s="11">
        <f t="shared" si="0"/>
        <v>6.2</v>
      </c>
      <c r="I22" s="20">
        <f t="shared" si="1"/>
        <v>8.0351999999999997</v>
      </c>
      <c r="J22" s="11">
        <f t="shared" si="2"/>
        <v>8.0351999999999997</v>
      </c>
      <c r="K22" s="8"/>
      <c r="M22" s="26"/>
      <c r="P22" s="26"/>
    </row>
    <row r="23" spans="1:16">
      <c r="A23" s="9" t="s">
        <v>48</v>
      </c>
      <c r="B23" s="19">
        <v>66886</v>
      </c>
      <c r="C23" s="17" t="s">
        <v>76</v>
      </c>
      <c r="D23" s="12" t="s">
        <v>25</v>
      </c>
      <c r="E23" s="9" t="s">
        <v>18</v>
      </c>
      <c r="F23" s="10">
        <v>2</v>
      </c>
      <c r="G23" s="30">
        <v>6.58</v>
      </c>
      <c r="H23" s="11">
        <f t="shared" si="0"/>
        <v>13.16</v>
      </c>
      <c r="I23" s="20">
        <f t="shared" si="1"/>
        <v>8.5276800000000001</v>
      </c>
      <c r="J23" s="11">
        <f t="shared" si="2"/>
        <v>17.05536</v>
      </c>
      <c r="K23" s="8"/>
      <c r="M23" s="26"/>
      <c r="P23" s="26"/>
    </row>
    <row r="24" spans="1:16">
      <c r="A24" s="9" t="s">
        <v>49</v>
      </c>
      <c r="B24" s="19">
        <v>74831</v>
      </c>
      <c r="C24" s="17" t="s">
        <v>58</v>
      </c>
      <c r="D24" s="12" t="s">
        <v>25</v>
      </c>
      <c r="E24" s="9" t="s">
        <v>18</v>
      </c>
      <c r="F24" s="10">
        <v>1</v>
      </c>
      <c r="G24" s="30">
        <v>15</v>
      </c>
      <c r="H24" s="11">
        <f t="shared" si="0"/>
        <v>15</v>
      </c>
      <c r="I24" s="20">
        <f t="shared" si="1"/>
        <v>19.440000000000001</v>
      </c>
      <c r="J24" s="11">
        <f t="shared" si="2"/>
        <v>19.440000000000001</v>
      </c>
      <c r="K24" s="8"/>
      <c r="M24" s="26"/>
      <c r="P24" s="26"/>
    </row>
    <row r="25" spans="1:16">
      <c r="A25" s="9" t="s">
        <v>50</v>
      </c>
      <c r="B25" s="19">
        <v>207415</v>
      </c>
      <c r="C25" s="17" t="s">
        <v>74</v>
      </c>
      <c r="D25" s="12" t="s">
        <v>25</v>
      </c>
      <c r="E25" s="9" t="s">
        <v>18</v>
      </c>
      <c r="F25" s="10">
        <v>1</v>
      </c>
      <c r="G25" s="30">
        <v>1916.91</v>
      </c>
      <c r="H25" s="11">
        <f t="shared" si="0"/>
        <v>1916.91</v>
      </c>
      <c r="I25" s="20">
        <f t="shared" si="1"/>
        <v>2484.3153600000001</v>
      </c>
      <c r="J25" s="11">
        <f t="shared" si="2"/>
        <v>2484.3153600000001</v>
      </c>
      <c r="K25" s="8"/>
      <c r="M25" s="26"/>
      <c r="P25" s="26"/>
    </row>
    <row r="26" spans="1:16">
      <c r="A26" s="9" t="s">
        <v>51</v>
      </c>
      <c r="B26" s="19">
        <v>237768</v>
      </c>
      <c r="C26" s="17" t="s">
        <v>59</v>
      </c>
      <c r="D26" s="12" t="s">
        <v>25</v>
      </c>
      <c r="E26" s="9" t="s">
        <v>18</v>
      </c>
      <c r="F26" s="10">
        <v>2</v>
      </c>
      <c r="G26" s="30">
        <v>4.1900000000000004</v>
      </c>
      <c r="H26" s="11">
        <f t="shared" si="0"/>
        <v>8.3800000000000008</v>
      </c>
      <c r="I26" s="20">
        <f t="shared" si="1"/>
        <v>5.4302400000000004</v>
      </c>
      <c r="J26" s="11">
        <f>I26*F26</f>
        <v>10.860480000000001</v>
      </c>
      <c r="K26" s="8"/>
      <c r="M26" s="26"/>
      <c r="P26" s="26"/>
    </row>
    <row r="27" spans="1:16">
      <c r="G27" s="13" t="s">
        <v>32</v>
      </c>
      <c r="H27" s="14">
        <f>SUM(H11:H26)</f>
        <v>3373.8990000000003</v>
      </c>
      <c r="I27" s="23" t="s">
        <v>32</v>
      </c>
      <c r="J27" s="14">
        <f>SUM(J11:J26)</f>
        <v>4372.5731040000001</v>
      </c>
      <c r="M27" s="26"/>
      <c r="P27" s="26"/>
    </row>
    <row r="28" spans="1:16">
      <c r="G28" s="27"/>
      <c r="H28" s="28"/>
      <c r="I28" s="29"/>
      <c r="J28" s="28"/>
    </row>
    <row r="29" spans="1:16">
      <c r="A29" s="41" t="s">
        <v>41</v>
      </c>
      <c r="B29" s="41"/>
      <c r="C29" s="41"/>
      <c r="D29" s="41"/>
      <c r="E29" s="41"/>
      <c r="F29" s="41"/>
      <c r="G29" s="41"/>
      <c r="H29" s="41"/>
      <c r="I29" s="41"/>
      <c r="J29" s="41"/>
    </row>
    <row r="30" spans="1:16" ht="15" customHeight="1">
      <c r="A30" s="35" t="s">
        <v>6</v>
      </c>
      <c r="B30" s="49" t="s">
        <v>7</v>
      </c>
      <c r="C30" s="33" t="s">
        <v>8</v>
      </c>
      <c r="D30" s="35" t="s">
        <v>9</v>
      </c>
      <c r="E30" s="31" t="s">
        <v>10</v>
      </c>
      <c r="F30" s="31" t="s">
        <v>11</v>
      </c>
      <c r="G30" s="31" t="s">
        <v>12</v>
      </c>
      <c r="H30" s="32"/>
      <c r="I30" s="31" t="s">
        <v>12</v>
      </c>
      <c r="J30" s="32"/>
    </row>
    <row r="31" spans="1:16" ht="15" customHeight="1">
      <c r="A31" s="32"/>
      <c r="B31" s="50"/>
      <c r="C31" s="34"/>
      <c r="D31" s="32"/>
      <c r="E31" s="32"/>
      <c r="F31" s="32"/>
      <c r="G31" s="31" t="s">
        <v>15</v>
      </c>
      <c r="H31" s="32"/>
      <c r="I31" s="31" t="s">
        <v>16</v>
      </c>
      <c r="J31" s="32"/>
    </row>
    <row r="32" spans="1:16">
      <c r="A32" s="32"/>
      <c r="B32" s="50"/>
      <c r="C32" s="34"/>
      <c r="D32" s="32"/>
      <c r="E32" s="32"/>
      <c r="F32" s="32"/>
      <c r="G32" s="1" t="s">
        <v>13</v>
      </c>
      <c r="H32" s="1" t="s">
        <v>14</v>
      </c>
      <c r="I32" s="22" t="s">
        <v>13</v>
      </c>
      <c r="J32" s="21" t="s">
        <v>14</v>
      </c>
    </row>
    <row r="33" spans="1:11">
      <c r="A33" s="9" t="s">
        <v>17</v>
      </c>
      <c r="B33" s="19">
        <v>75721</v>
      </c>
      <c r="C33" s="17" t="s">
        <v>55</v>
      </c>
      <c r="D33" s="9" t="s">
        <v>25</v>
      </c>
      <c r="E33" s="9" t="s">
        <v>18</v>
      </c>
      <c r="F33" s="10">
        <v>2</v>
      </c>
      <c r="G33" s="11">
        <v>1.84</v>
      </c>
      <c r="H33" s="11">
        <f>G33*F33</f>
        <v>3.68</v>
      </c>
      <c r="I33" s="20">
        <f>G33*1.296</f>
        <v>2.3846400000000001</v>
      </c>
      <c r="J33" s="11">
        <f>I33*F33</f>
        <v>4.7692800000000002</v>
      </c>
      <c r="K33" s="8"/>
    </row>
    <row r="34" spans="1:11">
      <c r="A34" s="9" t="s">
        <v>19</v>
      </c>
      <c r="B34" s="19">
        <v>258921</v>
      </c>
      <c r="C34" s="17" t="s">
        <v>68</v>
      </c>
      <c r="D34" s="9" t="s">
        <v>25</v>
      </c>
      <c r="E34" s="9" t="s">
        <v>18</v>
      </c>
      <c r="F34" s="10">
        <v>1</v>
      </c>
      <c r="G34" s="11">
        <v>242.44</v>
      </c>
      <c r="H34" s="11">
        <f t="shared" ref="H34:H44" si="3">G34*F34</f>
        <v>242.44</v>
      </c>
      <c r="I34" s="20">
        <f t="shared" ref="I34:I43" si="4">G34*1.296</f>
        <v>314.20224000000002</v>
      </c>
      <c r="J34" s="11">
        <f t="shared" ref="J34:J44" si="5">I34*F34</f>
        <v>314.20224000000002</v>
      </c>
      <c r="K34" s="8"/>
    </row>
    <row r="35" spans="1:11">
      <c r="A35" s="9" t="s">
        <v>20</v>
      </c>
      <c r="B35" s="19">
        <v>225615</v>
      </c>
      <c r="C35" s="17" t="s">
        <v>60</v>
      </c>
      <c r="D35" s="9" t="s">
        <v>33</v>
      </c>
      <c r="E35" s="9" t="s">
        <v>18</v>
      </c>
      <c r="F35" s="10">
        <v>12</v>
      </c>
      <c r="G35" s="11">
        <v>2.78</v>
      </c>
      <c r="H35" s="11">
        <f t="shared" si="3"/>
        <v>33.36</v>
      </c>
      <c r="I35" s="20">
        <f t="shared" si="4"/>
        <v>3.6028799999999999</v>
      </c>
      <c r="J35" s="11">
        <f t="shared" si="5"/>
        <v>43.234560000000002</v>
      </c>
      <c r="K35" s="8"/>
    </row>
    <row r="36" spans="1:11">
      <c r="A36" s="9" t="s">
        <v>21</v>
      </c>
      <c r="B36" s="19">
        <v>2931</v>
      </c>
      <c r="C36" s="17" t="s">
        <v>61</v>
      </c>
      <c r="D36" s="9" t="s">
        <v>39</v>
      </c>
      <c r="E36" s="9" t="s">
        <v>18</v>
      </c>
      <c r="F36" s="10">
        <v>0.4</v>
      </c>
      <c r="G36" s="11">
        <v>36.58</v>
      </c>
      <c r="H36" s="11">
        <f t="shared" si="3"/>
        <v>14.632</v>
      </c>
      <c r="I36" s="20">
        <f t="shared" si="4"/>
        <v>47.407679999999999</v>
      </c>
      <c r="J36" s="11">
        <f t="shared" si="5"/>
        <v>18.963072</v>
      </c>
      <c r="K36" s="8"/>
    </row>
    <row r="37" spans="1:11">
      <c r="A37" s="9" t="s">
        <v>23</v>
      </c>
      <c r="B37" s="19">
        <v>231175</v>
      </c>
      <c r="C37" s="17" t="s">
        <v>63</v>
      </c>
      <c r="D37" s="9" t="s">
        <v>25</v>
      </c>
      <c r="E37" s="9" t="s">
        <v>18</v>
      </c>
      <c r="F37" s="10">
        <v>2</v>
      </c>
      <c r="G37" s="11">
        <v>2.21</v>
      </c>
      <c r="H37" s="11">
        <f t="shared" si="3"/>
        <v>4.42</v>
      </c>
      <c r="I37" s="20">
        <f t="shared" si="4"/>
        <v>2.86416</v>
      </c>
      <c r="J37" s="11">
        <f t="shared" si="5"/>
        <v>5.7283200000000001</v>
      </c>
      <c r="K37" s="8"/>
    </row>
    <row r="38" spans="1:11">
      <c r="A38" s="9" t="s">
        <v>24</v>
      </c>
      <c r="B38" s="19">
        <v>227850</v>
      </c>
      <c r="C38" s="17" t="s">
        <v>64</v>
      </c>
      <c r="D38" s="9" t="s">
        <v>25</v>
      </c>
      <c r="E38" s="9" t="s">
        <v>18</v>
      </c>
      <c r="F38" s="10">
        <v>1</v>
      </c>
      <c r="G38" s="11">
        <v>11.16</v>
      </c>
      <c r="H38" s="11">
        <f t="shared" si="3"/>
        <v>11.16</v>
      </c>
      <c r="I38" s="20">
        <f t="shared" si="4"/>
        <v>14.46336</v>
      </c>
      <c r="J38" s="11">
        <f t="shared" si="5"/>
        <v>14.46336</v>
      </c>
      <c r="K38" s="8"/>
    </row>
    <row r="39" spans="1:11">
      <c r="A39" s="9" t="s">
        <v>26</v>
      </c>
      <c r="B39" s="19">
        <v>379679</v>
      </c>
      <c r="C39" s="17" t="s">
        <v>65</v>
      </c>
      <c r="D39" s="9" t="s">
        <v>25</v>
      </c>
      <c r="E39" s="9" t="s">
        <v>18</v>
      </c>
      <c r="F39" s="10">
        <v>2</v>
      </c>
      <c r="G39" s="11">
        <v>7.4</v>
      </c>
      <c r="H39" s="11">
        <f t="shared" si="3"/>
        <v>14.8</v>
      </c>
      <c r="I39" s="20">
        <f t="shared" si="4"/>
        <v>9.5904000000000007</v>
      </c>
      <c r="J39" s="11">
        <f t="shared" si="5"/>
        <v>19.180800000000001</v>
      </c>
      <c r="K39" s="8"/>
    </row>
    <row r="40" spans="1:11">
      <c r="A40" s="9" t="s">
        <v>27</v>
      </c>
      <c r="B40" s="19">
        <v>352237</v>
      </c>
      <c r="C40" s="17" t="s">
        <v>66</v>
      </c>
      <c r="D40" s="9" t="s">
        <v>25</v>
      </c>
      <c r="E40" s="9" t="s">
        <v>18</v>
      </c>
      <c r="F40" s="10">
        <v>1</v>
      </c>
      <c r="G40" s="11">
        <v>2.95</v>
      </c>
      <c r="H40" s="11">
        <f t="shared" si="3"/>
        <v>2.95</v>
      </c>
      <c r="I40" s="20">
        <f t="shared" si="4"/>
        <v>3.8232000000000004</v>
      </c>
      <c r="J40" s="11">
        <f t="shared" si="5"/>
        <v>3.8232000000000004</v>
      </c>
      <c r="K40" s="8"/>
    </row>
    <row r="41" spans="1:11">
      <c r="A41" s="9" t="s">
        <v>28</v>
      </c>
      <c r="B41" s="19">
        <v>352242</v>
      </c>
      <c r="C41" s="17" t="s">
        <v>67</v>
      </c>
      <c r="D41" s="9" t="s">
        <v>25</v>
      </c>
      <c r="E41" s="9" t="s">
        <v>18</v>
      </c>
      <c r="F41" s="10">
        <v>1</v>
      </c>
      <c r="G41" s="11">
        <v>2.95</v>
      </c>
      <c r="H41" s="11">
        <f t="shared" si="3"/>
        <v>2.95</v>
      </c>
      <c r="I41" s="20">
        <f t="shared" si="4"/>
        <v>3.8232000000000004</v>
      </c>
      <c r="J41" s="11">
        <f t="shared" si="5"/>
        <v>3.8232000000000004</v>
      </c>
      <c r="K41" s="8"/>
    </row>
    <row r="42" spans="1:11">
      <c r="A42" s="9" t="s">
        <v>29</v>
      </c>
      <c r="B42" s="19">
        <v>7104</v>
      </c>
      <c r="C42" s="17" t="s">
        <v>82</v>
      </c>
      <c r="D42" s="9" t="s">
        <v>25</v>
      </c>
      <c r="E42" s="9" t="s">
        <v>18</v>
      </c>
      <c r="F42" s="10">
        <v>1</v>
      </c>
      <c r="G42" s="11">
        <v>571.20000000000005</v>
      </c>
      <c r="H42" s="11">
        <f t="shared" si="3"/>
        <v>571.20000000000005</v>
      </c>
      <c r="I42" s="20">
        <f t="shared" si="4"/>
        <v>740.27520000000004</v>
      </c>
      <c r="J42" s="11">
        <f t="shared" si="5"/>
        <v>740.27520000000004</v>
      </c>
      <c r="K42" s="8"/>
    </row>
    <row r="43" spans="1:11">
      <c r="A43" s="9" t="s">
        <v>30</v>
      </c>
      <c r="B43" s="19">
        <v>74831</v>
      </c>
      <c r="C43" s="17" t="s">
        <v>58</v>
      </c>
      <c r="D43" s="9" t="s">
        <v>25</v>
      </c>
      <c r="E43" s="9" t="s">
        <v>18</v>
      </c>
      <c r="F43" s="10">
        <v>2</v>
      </c>
      <c r="G43" s="11">
        <v>15</v>
      </c>
      <c r="H43" s="11">
        <v>15.27</v>
      </c>
      <c r="I43" s="20">
        <f t="shared" si="4"/>
        <v>19.440000000000001</v>
      </c>
      <c r="J43" s="11">
        <f t="shared" si="5"/>
        <v>38.880000000000003</v>
      </c>
      <c r="K43" s="8"/>
    </row>
    <row r="44" spans="1:11">
      <c r="A44" s="9" t="s">
        <v>31</v>
      </c>
      <c r="B44" s="19">
        <v>327361</v>
      </c>
      <c r="C44" s="17" t="s">
        <v>40</v>
      </c>
      <c r="D44" s="9" t="s">
        <v>25</v>
      </c>
      <c r="E44" s="9" t="s">
        <v>18</v>
      </c>
      <c r="F44" s="10">
        <v>1</v>
      </c>
      <c r="G44" s="11">
        <v>28</v>
      </c>
      <c r="H44" s="11">
        <f t="shared" si="3"/>
        <v>28</v>
      </c>
      <c r="I44" s="20">
        <f>G44*1.296</f>
        <v>36.288000000000004</v>
      </c>
      <c r="J44" s="11">
        <f t="shared" si="5"/>
        <v>36.288000000000004</v>
      </c>
      <c r="K44" s="8"/>
    </row>
    <row r="45" spans="1:11">
      <c r="G45" s="13" t="s">
        <v>32</v>
      </c>
      <c r="H45" s="14">
        <f>SUM(H33:H44)</f>
        <v>944.86200000000008</v>
      </c>
      <c r="I45" s="23" t="s">
        <v>32</v>
      </c>
      <c r="J45" s="14">
        <f>SUM(J33:J44)</f>
        <v>1243.6312320000002</v>
      </c>
      <c r="K45" s="8"/>
    </row>
    <row r="46" spans="1:11">
      <c r="G46" s="27"/>
      <c r="H46" s="28"/>
      <c r="I46" s="29"/>
      <c r="J46" s="28"/>
      <c r="K46" s="8"/>
    </row>
    <row r="47" spans="1:11">
      <c r="A47" s="41" t="s">
        <v>34</v>
      </c>
      <c r="B47" s="41"/>
      <c r="C47" s="41"/>
      <c r="D47" s="41"/>
      <c r="E47" s="41"/>
      <c r="F47" s="41"/>
      <c r="G47" s="41"/>
      <c r="H47" s="41"/>
      <c r="I47" s="41"/>
      <c r="J47" s="41"/>
    </row>
    <row r="48" spans="1:11" ht="15" customHeight="1">
      <c r="A48" s="35" t="s">
        <v>6</v>
      </c>
      <c r="B48" s="49" t="s">
        <v>7</v>
      </c>
      <c r="C48" s="33" t="s">
        <v>8</v>
      </c>
      <c r="D48" s="35" t="s">
        <v>9</v>
      </c>
      <c r="E48" s="31" t="s">
        <v>10</v>
      </c>
      <c r="F48" s="31" t="s">
        <v>11</v>
      </c>
      <c r="G48" s="31" t="s">
        <v>12</v>
      </c>
      <c r="H48" s="32"/>
      <c r="I48" s="31" t="s">
        <v>12</v>
      </c>
      <c r="J48" s="32"/>
    </row>
    <row r="49" spans="1:11" ht="15" customHeight="1">
      <c r="A49" s="32"/>
      <c r="B49" s="50"/>
      <c r="C49" s="34"/>
      <c r="D49" s="32"/>
      <c r="E49" s="32"/>
      <c r="F49" s="32"/>
      <c r="G49" s="31" t="s">
        <v>15</v>
      </c>
      <c r="H49" s="32"/>
      <c r="I49" s="31" t="s">
        <v>16</v>
      </c>
      <c r="J49" s="32"/>
    </row>
    <row r="50" spans="1:11">
      <c r="A50" s="32"/>
      <c r="B50" s="50"/>
      <c r="C50" s="34"/>
      <c r="D50" s="32"/>
      <c r="E50" s="32"/>
      <c r="F50" s="32"/>
      <c r="G50" s="1" t="s">
        <v>13</v>
      </c>
      <c r="H50" s="1" t="s">
        <v>14</v>
      </c>
      <c r="I50" s="22" t="s">
        <v>13</v>
      </c>
      <c r="J50" s="21" t="s">
        <v>14</v>
      </c>
    </row>
    <row r="51" spans="1:11">
      <c r="A51" s="9" t="s">
        <v>17</v>
      </c>
      <c r="B51" s="19" t="s">
        <v>42</v>
      </c>
      <c r="C51" s="17" t="s">
        <v>43</v>
      </c>
      <c r="D51" s="9" t="s">
        <v>38</v>
      </c>
      <c r="E51" s="9" t="s">
        <v>18</v>
      </c>
      <c r="F51" s="10">
        <v>1</v>
      </c>
      <c r="G51" s="11">
        <v>155.36000000000001</v>
      </c>
      <c r="H51" s="11">
        <f>G51*F51</f>
        <v>155.36000000000001</v>
      </c>
      <c r="I51" s="20">
        <f>G51*1.296</f>
        <v>201.34656000000001</v>
      </c>
      <c r="J51" s="11">
        <f>I51*F51</f>
        <v>201.34656000000001</v>
      </c>
    </row>
    <row r="52" spans="1:11">
      <c r="A52" s="9" t="s">
        <v>19</v>
      </c>
      <c r="B52" s="19" t="s">
        <v>44</v>
      </c>
      <c r="C52" s="17" t="s">
        <v>45</v>
      </c>
      <c r="D52" s="9" t="s">
        <v>38</v>
      </c>
      <c r="E52" s="9" t="s">
        <v>18</v>
      </c>
      <c r="F52" s="10">
        <v>1</v>
      </c>
      <c r="G52" s="11">
        <v>155.36000000000001</v>
      </c>
      <c r="H52" s="11">
        <f>G52*F52</f>
        <v>155.36000000000001</v>
      </c>
      <c r="I52" s="20">
        <f>G52*1.296</f>
        <v>201.34656000000001</v>
      </c>
      <c r="J52" s="11">
        <f>I52*F52</f>
        <v>201.34656000000001</v>
      </c>
    </row>
    <row r="53" spans="1:11">
      <c r="A53" s="9" t="s">
        <v>20</v>
      </c>
      <c r="B53" s="19" t="s">
        <v>52</v>
      </c>
      <c r="C53" s="17" t="s">
        <v>53</v>
      </c>
      <c r="D53" s="9" t="s">
        <v>38</v>
      </c>
      <c r="E53" s="9" t="s">
        <v>18</v>
      </c>
      <c r="F53" s="10">
        <v>1</v>
      </c>
      <c r="G53" s="11">
        <v>909.24</v>
      </c>
      <c r="H53" s="11">
        <f>G53*F53</f>
        <v>909.24</v>
      </c>
      <c r="I53" s="20">
        <f>G53*1.296</f>
        <v>1178.3750400000001</v>
      </c>
      <c r="J53" s="11">
        <f>I53*F53</f>
        <v>1178.3750400000001</v>
      </c>
    </row>
    <row r="54" spans="1:11">
      <c r="A54" s="9" t="s">
        <v>21</v>
      </c>
      <c r="B54" s="19" t="s">
        <v>35</v>
      </c>
      <c r="C54" s="17" t="s">
        <v>46</v>
      </c>
      <c r="D54" s="9" t="s">
        <v>38</v>
      </c>
      <c r="E54" s="9" t="s">
        <v>18</v>
      </c>
      <c r="F54" s="10">
        <v>1</v>
      </c>
      <c r="G54" s="11">
        <v>3030.23</v>
      </c>
      <c r="H54" s="11">
        <f>G54*F54</f>
        <v>3030.23</v>
      </c>
      <c r="I54" s="20">
        <f>G54*1.296</f>
        <v>3927.1780800000001</v>
      </c>
      <c r="J54" s="11">
        <f>I54*F54</f>
        <v>3927.1780800000001</v>
      </c>
      <c r="K54" s="8"/>
    </row>
    <row r="55" spans="1:11">
      <c r="G55" s="13" t="s">
        <v>32</v>
      </c>
      <c r="H55" s="14">
        <f>SUM(H51:H54)</f>
        <v>4250.1900000000005</v>
      </c>
      <c r="I55" s="23" t="s">
        <v>32</v>
      </c>
      <c r="J55" s="14">
        <f>SUM(J51:J54)</f>
        <v>5508.2462400000004</v>
      </c>
    </row>
    <row r="57" spans="1:11">
      <c r="C57" s="18" t="s">
        <v>36</v>
      </c>
      <c r="F57" s="47" t="s">
        <v>37</v>
      </c>
      <c r="G57" s="48"/>
      <c r="H57" s="44">
        <f>J55+J45+J27</f>
        <v>11124.450575999999</v>
      </c>
      <c r="I57" s="45"/>
      <c r="J57" s="46"/>
    </row>
    <row r="58" spans="1:11">
      <c r="C58" s="18" t="s">
        <v>69</v>
      </c>
    </row>
    <row r="59" spans="1:11">
      <c r="G59" s="25"/>
    </row>
    <row r="60" spans="1:11">
      <c r="C60" s="18" t="s">
        <v>83</v>
      </c>
    </row>
  </sheetData>
  <mergeCells count="42">
    <mergeCell ref="H57:J57"/>
    <mergeCell ref="F57:G57"/>
    <mergeCell ref="A29:J29"/>
    <mergeCell ref="A30:A32"/>
    <mergeCell ref="I30:J30"/>
    <mergeCell ref="G31:H31"/>
    <mergeCell ref="I31:J31"/>
    <mergeCell ref="B30:B32"/>
    <mergeCell ref="C30:C32"/>
    <mergeCell ref="D30:D32"/>
    <mergeCell ref="E30:E32"/>
    <mergeCell ref="F30:F32"/>
    <mergeCell ref="G30:H30"/>
    <mergeCell ref="A47:J47"/>
    <mergeCell ref="A48:A50"/>
    <mergeCell ref="B48:B50"/>
    <mergeCell ref="A7:J7"/>
    <mergeCell ref="G8:H8"/>
    <mergeCell ref="I8:J8"/>
    <mergeCell ref="G9:H9"/>
    <mergeCell ref="I9:J9"/>
    <mergeCell ref="F8:F10"/>
    <mergeCell ref="A8:A10"/>
    <mergeCell ref="B8:B10"/>
    <mergeCell ref="C8:C10"/>
    <mergeCell ref="D8:D10"/>
    <mergeCell ref="E8:E10"/>
    <mergeCell ref="A1:B6"/>
    <mergeCell ref="C1:J1"/>
    <mergeCell ref="D2:J2"/>
    <mergeCell ref="D3:J3"/>
    <mergeCell ref="D4:J4"/>
    <mergeCell ref="D5:J5"/>
    <mergeCell ref="D6:J6"/>
    <mergeCell ref="I48:J48"/>
    <mergeCell ref="G49:H49"/>
    <mergeCell ref="I49:J49"/>
    <mergeCell ref="C48:C50"/>
    <mergeCell ref="D48:D50"/>
    <mergeCell ref="E48:E50"/>
    <mergeCell ref="F48:F50"/>
    <mergeCell ref="G48:H48"/>
  </mergeCells>
  <phoneticPr fontId="12" type="noConversion"/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</dc:creator>
  <cp:lastModifiedBy>William</cp:lastModifiedBy>
  <cp:lastPrinted>2024-09-12T16:37:46Z</cp:lastPrinted>
  <dcterms:created xsi:type="dcterms:W3CDTF">2022-03-08T13:15:38Z</dcterms:created>
  <dcterms:modified xsi:type="dcterms:W3CDTF">2024-09-16T19:17:07Z</dcterms:modified>
</cp:coreProperties>
</file>